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235" windowHeight="8190" activeTab="1"/>
  </bookViews>
  <sheets>
    <sheet name="Wykres1" sheetId="1" r:id="rId1"/>
    <sheet name="visc" sheetId="2" r:id="rId2"/>
  </sheets>
  <definedNames>
    <definedName name="kappa">'visc'!$J$3</definedName>
    <definedName name="omega">'visc'!$J$4</definedName>
    <definedName name="solver_adj" localSheetId="1" hidden="1">'visc'!$J$3:$J$4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'visc'!$E$79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<sst xmlns="http://schemas.openxmlformats.org/spreadsheetml/2006/main" count="25" uniqueCount="22">
  <si>
    <t>dist</t>
  </si>
  <si>
    <t>visc</t>
  </si>
  <si>
    <t>Laufer Re=4</t>
  </si>
  <si>
    <t>Nunner Re=3</t>
  </si>
  <si>
    <t>Reichardt R</t>
  </si>
  <si>
    <t>,1ﾗ10^5, u*=1,05m/s</t>
  </si>
  <si>
    <t>,1ﾗ10^4, u*=0,13m/s</t>
  </si>
  <si>
    <t>ﾗ10^4, u*=0,49m/s</t>
  </si>
  <si>
    <t>e=N/A, u*=0,15m/s</t>
  </si>
  <si>
    <t>e=N/A, u*=0,20m/s</t>
  </si>
  <si>
    <t>e=N/A, u*=0,45m/s</t>
  </si>
  <si>
    <t>visc_fit</t>
  </si>
  <si>
    <t>kappa</t>
  </si>
  <si>
    <t>omega</t>
  </si>
  <si>
    <t>visc-visc_fit</t>
  </si>
  <si>
    <t>parametry:</t>
  </si>
  <si>
    <t>fituję funkcję:</t>
  </si>
  <si>
    <t>suma
kwadratów:</t>
  </si>
  <si>
    <t>Do jej minimalizacji używam Solvera</t>
  </si>
  <si>
    <t xml:space="preserve">gdzie: </t>
  </si>
  <si>
    <t>y = lepkość dynamiczna, czyli visc</t>
  </si>
  <si>
    <t>x = odległość od ścianki, czyli dist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</si>
</sst>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675"/>
          <c:w val="0.9155"/>
          <c:h val="0.9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visc!$A$2:$B$2</c:f>
              <c:strCache>
                <c:ptCount val="1"/>
                <c:pt idx="0">
                  <c:v>Laufer Re=4 ,1ﾗ10^5, u*=1,05m/s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visc!$A$3:$A$10</c:f>
              <c:numCache>
                <c:ptCount val="8"/>
                <c:pt idx="0">
                  <c:v>0.090277197</c:v>
                </c:pt>
                <c:pt idx="1">
                  <c:v>0.194637136</c:v>
                </c:pt>
                <c:pt idx="2">
                  <c:v>0.293606352</c:v>
                </c:pt>
                <c:pt idx="3">
                  <c:v>0.396489762</c:v>
                </c:pt>
                <c:pt idx="4">
                  <c:v>0.494274969</c:v>
                </c:pt>
                <c:pt idx="5">
                  <c:v>0.597813066</c:v>
                </c:pt>
                <c:pt idx="6">
                  <c:v>0.700181084</c:v>
                </c:pt>
                <c:pt idx="7">
                  <c:v>0.79480429</c:v>
                </c:pt>
              </c:numCache>
            </c:numRef>
          </c:xVal>
          <c:yVal>
            <c:numRef>
              <c:f>visc!$B$3:$B$10</c:f>
              <c:numCache>
                <c:ptCount val="8"/>
                <c:pt idx="0">
                  <c:v>0.035150071</c:v>
                </c:pt>
                <c:pt idx="1">
                  <c:v>0.060326624</c:v>
                </c:pt>
                <c:pt idx="2">
                  <c:v>0.078158545</c:v>
                </c:pt>
                <c:pt idx="3">
                  <c:v>0.077196328</c:v>
                </c:pt>
                <c:pt idx="4">
                  <c:v>0.07274541</c:v>
                </c:pt>
                <c:pt idx="5">
                  <c:v>0.070916314</c:v>
                </c:pt>
                <c:pt idx="6">
                  <c:v>0.071013418</c:v>
                </c:pt>
                <c:pt idx="7">
                  <c:v>0.071387712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visc!$A$11:$B$11</c:f>
              <c:strCache>
                <c:ptCount val="1"/>
                <c:pt idx="0">
                  <c:v>Laufer Re=4 ,1ﾗ10^4, u*=0,13m/s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visc!$A$12:$A$19</c:f>
              <c:numCache>
                <c:ptCount val="8"/>
                <c:pt idx="0">
                  <c:v>0.192101964</c:v>
                </c:pt>
                <c:pt idx="1">
                  <c:v>0.296475832</c:v>
                </c:pt>
                <c:pt idx="2">
                  <c:v>0.342847193</c:v>
                </c:pt>
                <c:pt idx="3">
                  <c:v>0.394442123</c:v>
                </c:pt>
                <c:pt idx="4">
                  <c:v>0.497283744</c:v>
                </c:pt>
                <c:pt idx="5">
                  <c:v>0.598370247</c:v>
                </c:pt>
                <c:pt idx="6">
                  <c:v>0.698662766</c:v>
                </c:pt>
                <c:pt idx="7">
                  <c:v>0.795277894</c:v>
                </c:pt>
              </c:numCache>
            </c:numRef>
          </c:xVal>
          <c:yVal>
            <c:numRef>
              <c:f>visc!$B$12:$B$19</c:f>
              <c:numCache>
                <c:ptCount val="8"/>
                <c:pt idx="0">
                  <c:v>0.057243997</c:v>
                </c:pt>
                <c:pt idx="1">
                  <c:v>0.07554202</c:v>
                </c:pt>
                <c:pt idx="2">
                  <c:v>0.069862288</c:v>
                </c:pt>
                <c:pt idx="3">
                  <c:v>0.068564619</c:v>
                </c:pt>
                <c:pt idx="4">
                  <c:v>0.069645127</c:v>
                </c:pt>
                <c:pt idx="5">
                  <c:v>0.061137006</c:v>
                </c:pt>
                <c:pt idx="6">
                  <c:v>0.056878531</c:v>
                </c:pt>
                <c:pt idx="7">
                  <c:v>0.056590749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visc!$A$20:$B$20</c:f>
              <c:strCache>
                <c:ptCount val="1"/>
                <c:pt idx="0">
                  <c:v>Nunner Re=3 ﾗ10^4, u*=0,49m/s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visc!$A$21:$A$27</c:f>
              <c:numCache>
                <c:ptCount val="7"/>
                <c:pt idx="0">
                  <c:v>0.099679621</c:v>
                </c:pt>
                <c:pt idx="1">
                  <c:v>0.195194317</c:v>
                </c:pt>
                <c:pt idx="2">
                  <c:v>0.394595348</c:v>
                </c:pt>
                <c:pt idx="3">
                  <c:v>0.497910573</c:v>
                </c:pt>
                <c:pt idx="4">
                  <c:v>0.597952361</c:v>
                </c:pt>
                <c:pt idx="5">
                  <c:v>0.694846079</c:v>
                </c:pt>
                <c:pt idx="6">
                  <c:v>0.801309375</c:v>
                </c:pt>
              </c:numCache>
            </c:numRef>
          </c:xVal>
          <c:yVal>
            <c:numRef>
              <c:f>visc!$B$21:$B$27</c:f>
              <c:numCache>
                <c:ptCount val="7"/>
                <c:pt idx="0">
                  <c:v>0.037814266</c:v>
                </c:pt>
                <c:pt idx="1">
                  <c:v>0.054518008</c:v>
                </c:pt>
                <c:pt idx="2">
                  <c:v>0.066292373</c:v>
                </c:pt>
                <c:pt idx="3">
                  <c:v>0.06388065</c:v>
                </c:pt>
                <c:pt idx="4">
                  <c:v>0.062355226</c:v>
                </c:pt>
                <c:pt idx="5">
                  <c:v>0.062704802</c:v>
                </c:pt>
                <c:pt idx="6">
                  <c:v>0.061197034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visc!$A$28:$B$28</c:f>
              <c:strCache>
                <c:ptCount val="1"/>
                <c:pt idx="0">
                  <c:v>Reichardt R e=N/A, u*=0,15m/s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visc!$A$29:$A$45</c:f>
              <c:numCache>
                <c:ptCount val="17"/>
                <c:pt idx="0">
                  <c:v>0.05534197</c:v>
                </c:pt>
                <c:pt idx="1">
                  <c:v>0.099944282</c:v>
                </c:pt>
                <c:pt idx="2">
                  <c:v>0.137902215</c:v>
                </c:pt>
                <c:pt idx="3">
                  <c:v>0.176877002</c:v>
                </c:pt>
                <c:pt idx="4">
                  <c:v>0.225198496</c:v>
                </c:pt>
                <c:pt idx="5">
                  <c:v>0.261805265</c:v>
                </c:pt>
                <c:pt idx="6">
                  <c:v>0.303106282</c:v>
                </c:pt>
                <c:pt idx="7">
                  <c:v>0.345563449</c:v>
                </c:pt>
                <c:pt idx="8">
                  <c:v>0.384468589</c:v>
                </c:pt>
                <c:pt idx="9">
                  <c:v>0.424571667</c:v>
                </c:pt>
                <c:pt idx="10">
                  <c:v>0.509486001</c:v>
                </c:pt>
                <c:pt idx="11">
                  <c:v>0.590513999</c:v>
                </c:pt>
                <c:pt idx="12">
                  <c:v>0.673450341</c:v>
                </c:pt>
                <c:pt idx="13">
                  <c:v>0.748725449</c:v>
                </c:pt>
                <c:pt idx="14">
                  <c:v>0.837122162</c:v>
                </c:pt>
                <c:pt idx="15">
                  <c:v>0.922245438</c:v>
                </c:pt>
                <c:pt idx="16">
                  <c:v>0.998119515</c:v>
                </c:pt>
              </c:numCache>
            </c:numRef>
          </c:xVal>
          <c:yVal>
            <c:numRef>
              <c:f>visc!$B$29:$B$45</c:f>
              <c:numCache>
                <c:ptCount val="17"/>
                <c:pt idx="0">
                  <c:v>0.026601342</c:v>
                </c:pt>
                <c:pt idx="1">
                  <c:v>0.036412429</c:v>
                </c:pt>
                <c:pt idx="2">
                  <c:v>0.045264831</c:v>
                </c:pt>
                <c:pt idx="3">
                  <c:v>0.05426024</c:v>
                </c:pt>
                <c:pt idx="4">
                  <c:v>0.060102401</c:v>
                </c:pt>
                <c:pt idx="5">
                  <c:v>0.065093573</c:v>
                </c:pt>
                <c:pt idx="6">
                  <c:v>0.068905367</c:v>
                </c:pt>
                <c:pt idx="7">
                  <c:v>0.072003884</c:v>
                </c:pt>
                <c:pt idx="8">
                  <c:v>0.074726342</c:v>
                </c:pt>
                <c:pt idx="9">
                  <c:v>0.076617232</c:v>
                </c:pt>
                <c:pt idx="10">
                  <c:v>0.075780367</c:v>
                </c:pt>
                <c:pt idx="11">
                  <c:v>0.072996116</c:v>
                </c:pt>
                <c:pt idx="12">
                  <c:v>0.069526836</c:v>
                </c:pt>
                <c:pt idx="13">
                  <c:v>0.068319209</c:v>
                </c:pt>
                <c:pt idx="14">
                  <c:v>0.068040254</c:v>
                </c:pt>
                <c:pt idx="15">
                  <c:v>0.06799435</c:v>
                </c:pt>
                <c:pt idx="16">
                  <c:v>0.067847811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visc!$A$46:$B$46</c:f>
              <c:strCache>
                <c:ptCount val="1"/>
                <c:pt idx="0">
                  <c:v>Reichardt R e=N/A, u*=0,20m/s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visc!$A$47:$A$61</c:f>
              <c:numCache>
                <c:ptCount val="15"/>
                <c:pt idx="0">
                  <c:v>0.089274272</c:v>
                </c:pt>
                <c:pt idx="1">
                  <c:v>0.13833403</c:v>
                </c:pt>
                <c:pt idx="2">
                  <c:v>0.199902493</c:v>
                </c:pt>
                <c:pt idx="3">
                  <c:v>0.222245438</c:v>
                </c:pt>
                <c:pt idx="4">
                  <c:v>0.25822538</c:v>
                </c:pt>
                <c:pt idx="5">
                  <c:v>0.30029252</c:v>
                </c:pt>
                <c:pt idx="6">
                  <c:v>0.385137206</c:v>
                </c:pt>
                <c:pt idx="7">
                  <c:v>0.427343641</c:v>
                </c:pt>
                <c:pt idx="8">
                  <c:v>0.512439058</c:v>
                </c:pt>
                <c:pt idx="9">
                  <c:v>0.594121744</c:v>
                </c:pt>
                <c:pt idx="10">
                  <c:v>0.673324976</c:v>
                </c:pt>
                <c:pt idx="11">
                  <c:v>0.749449784</c:v>
                </c:pt>
                <c:pt idx="12">
                  <c:v>0.840785625</c:v>
                </c:pt>
                <c:pt idx="13">
                  <c:v>0.919097367</c:v>
                </c:pt>
                <c:pt idx="14">
                  <c:v>0.995291823</c:v>
                </c:pt>
              </c:numCache>
            </c:numRef>
          </c:xVal>
          <c:yVal>
            <c:numRef>
              <c:f>visc!$B$47:$B$61</c:f>
              <c:numCache>
                <c:ptCount val="15"/>
                <c:pt idx="0">
                  <c:v>0.038877119</c:v>
                </c:pt>
                <c:pt idx="1">
                  <c:v>0.04396363</c:v>
                </c:pt>
                <c:pt idx="2">
                  <c:v>0.056956215</c:v>
                </c:pt>
                <c:pt idx="3">
                  <c:v>0.058463983</c:v>
                </c:pt>
                <c:pt idx="4">
                  <c:v>0.063200918</c:v>
                </c:pt>
                <c:pt idx="5">
                  <c:v>0.067441737</c:v>
                </c:pt>
                <c:pt idx="6">
                  <c:v>0.071970339</c:v>
                </c:pt>
                <c:pt idx="7">
                  <c:v>0.074007768</c:v>
                </c:pt>
                <c:pt idx="8">
                  <c:v>0.073259181</c:v>
                </c:pt>
                <c:pt idx="9">
                  <c:v>0.072406427</c:v>
                </c:pt>
                <c:pt idx="10">
                  <c:v>0.067720692</c:v>
                </c:pt>
                <c:pt idx="11">
                  <c:v>0.063236229</c:v>
                </c:pt>
                <c:pt idx="12">
                  <c:v>0.06082274</c:v>
                </c:pt>
                <c:pt idx="13">
                  <c:v>0.060988701</c:v>
                </c:pt>
                <c:pt idx="14">
                  <c:v>0.060709746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visc!$A$62:$B$62</c:f>
              <c:strCache>
                <c:ptCount val="1"/>
                <c:pt idx="0">
                  <c:v>Reichardt R e=N/A, u*=0,45m/s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visc!$A$63:$A$78</c:f>
              <c:numCache>
                <c:ptCount val="16"/>
                <c:pt idx="0">
                  <c:v>0.095890793</c:v>
                </c:pt>
                <c:pt idx="1">
                  <c:v>0.138306171</c:v>
                </c:pt>
                <c:pt idx="2">
                  <c:v>0.177434183</c:v>
                </c:pt>
                <c:pt idx="3">
                  <c:v>0.225184566</c:v>
                </c:pt>
                <c:pt idx="4">
                  <c:v>0.26137345</c:v>
                </c:pt>
                <c:pt idx="5">
                  <c:v>0.303510238</c:v>
                </c:pt>
                <c:pt idx="6">
                  <c:v>0.345452013</c:v>
                </c:pt>
                <c:pt idx="7">
                  <c:v>0.387449506</c:v>
                </c:pt>
                <c:pt idx="8">
                  <c:v>0.423903051</c:v>
                </c:pt>
                <c:pt idx="9">
                  <c:v>0.508803455</c:v>
                </c:pt>
                <c:pt idx="10">
                  <c:v>0.591224405</c:v>
                </c:pt>
                <c:pt idx="11">
                  <c:v>0.67318568</c:v>
                </c:pt>
                <c:pt idx="12">
                  <c:v>0.749310489</c:v>
                </c:pt>
                <c:pt idx="13">
                  <c:v>0.840785625</c:v>
                </c:pt>
                <c:pt idx="14">
                  <c:v>0.916562195</c:v>
                </c:pt>
                <c:pt idx="15">
                  <c:v>0.998314528</c:v>
                </c:pt>
              </c:numCache>
            </c:numRef>
          </c:xVal>
          <c:yVal>
            <c:numRef>
              <c:f>visc!$B$63:$B$78</c:f>
              <c:numCache>
                <c:ptCount val="16"/>
                <c:pt idx="0">
                  <c:v>0.040504944</c:v>
                </c:pt>
                <c:pt idx="1">
                  <c:v>0.046933263</c:v>
                </c:pt>
                <c:pt idx="2">
                  <c:v>0.052183969</c:v>
                </c:pt>
                <c:pt idx="3">
                  <c:v>0.061302966</c:v>
                </c:pt>
                <c:pt idx="4">
                  <c:v>0.066649011</c:v>
                </c:pt>
                <c:pt idx="5">
                  <c:v>0.070271893</c:v>
                </c:pt>
                <c:pt idx="6">
                  <c:v>0.074897599</c:v>
                </c:pt>
                <c:pt idx="7">
                  <c:v>0.077605932</c:v>
                </c:pt>
                <c:pt idx="8">
                  <c:v>0.078319209</c:v>
                </c:pt>
                <c:pt idx="9">
                  <c:v>0.077125706</c:v>
                </c:pt>
                <c:pt idx="10">
                  <c:v>0.074740466</c:v>
                </c:pt>
                <c:pt idx="11">
                  <c:v>0.071168785</c:v>
                </c:pt>
                <c:pt idx="12">
                  <c:v>0.065317797</c:v>
                </c:pt>
                <c:pt idx="13">
                  <c:v>0.058933616</c:v>
                </c:pt>
                <c:pt idx="14">
                  <c:v>0.058689972</c:v>
                </c:pt>
                <c:pt idx="15">
                  <c:v>0.058446328</c:v>
                </c:pt>
              </c:numCache>
            </c:numRef>
          </c:yVal>
          <c:smooth val="0"/>
        </c:ser>
        <c:ser>
          <c:idx val="6"/>
          <c:order val="6"/>
          <c:tx>
            <c:v>fitowanie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visc!$A$29:$A$45</c:f>
              <c:numCache>
                <c:ptCount val="17"/>
                <c:pt idx="0">
                  <c:v>0.05534197</c:v>
                </c:pt>
                <c:pt idx="1">
                  <c:v>0.099944282</c:v>
                </c:pt>
                <c:pt idx="2">
                  <c:v>0.137902215</c:v>
                </c:pt>
                <c:pt idx="3">
                  <c:v>0.176877002</c:v>
                </c:pt>
                <c:pt idx="4">
                  <c:v>0.225198496</c:v>
                </c:pt>
                <c:pt idx="5">
                  <c:v>0.261805265</c:v>
                </c:pt>
                <c:pt idx="6">
                  <c:v>0.303106282</c:v>
                </c:pt>
                <c:pt idx="7">
                  <c:v>0.345563449</c:v>
                </c:pt>
                <c:pt idx="8">
                  <c:v>0.384468589</c:v>
                </c:pt>
                <c:pt idx="9">
                  <c:v>0.424571667</c:v>
                </c:pt>
                <c:pt idx="10">
                  <c:v>0.509486001</c:v>
                </c:pt>
                <c:pt idx="11">
                  <c:v>0.590513999</c:v>
                </c:pt>
                <c:pt idx="12">
                  <c:v>0.673450341</c:v>
                </c:pt>
                <c:pt idx="13">
                  <c:v>0.748725449</c:v>
                </c:pt>
                <c:pt idx="14">
                  <c:v>0.837122162</c:v>
                </c:pt>
                <c:pt idx="15">
                  <c:v>0.922245438</c:v>
                </c:pt>
                <c:pt idx="16">
                  <c:v>0.998119515</c:v>
                </c:pt>
              </c:numCache>
            </c:numRef>
          </c:xVal>
          <c:yVal>
            <c:numRef>
              <c:f>visc!$D$29:$D$45</c:f>
              <c:numCache>
                <c:ptCount val="17"/>
                <c:pt idx="0">
                  <c:v>0.02174281016064924</c:v>
                </c:pt>
                <c:pt idx="1">
                  <c:v>0.03652873857248832</c:v>
                </c:pt>
                <c:pt idx="2">
                  <c:v>0.04689683533215291</c:v>
                </c:pt>
                <c:pt idx="3">
                  <c:v>0.055397883151444303</c:v>
                </c:pt>
                <c:pt idx="4">
                  <c:v>0.06312935291173928</c:v>
                </c:pt>
                <c:pt idx="5">
                  <c:v>0.06717823203480407</c:v>
                </c:pt>
                <c:pt idx="6">
                  <c:v>0.07020363111350114</c:v>
                </c:pt>
                <c:pt idx="7">
                  <c:v>0.07195781083461411</c:v>
                </c:pt>
                <c:pt idx="8">
                  <c:v>0.07264788728248878</c:v>
                </c:pt>
                <c:pt idx="9">
                  <c:v>0.07268697962164704</c:v>
                </c:pt>
                <c:pt idx="10">
                  <c:v>0.07137691479975034</c:v>
                </c:pt>
                <c:pt idx="11">
                  <c:v>0.06931398278318421</c:v>
                </c:pt>
                <c:pt idx="12">
                  <c:v>0.06709456556648163</c:v>
                </c:pt>
                <c:pt idx="13">
                  <c:v>0.0653106403746442</c:v>
                </c:pt>
                <c:pt idx="14">
                  <c:v>0.06370555535011814</c:v>
                </c:pt>
                <c:pt idx="15">
                  <c:v>0.0627684971915208</c:v>
                </c:pt>
                <c:pt idx="16">
                  <c:v>0.062484842755013266</c:v>
                </c:pt>
              </c:numCache>
            </c:numRef>
          </c:yVal>
          <c:smooth val="1"/>
        </c:ser>
        <c:axId val="13945331"/>
        <c:axId val="45358824"/>
      </c:scatterChart>
      <c:valAx>
        <c:axId val="1394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odległość od ścianki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58824"/>
        <c:crosses val="autoZero"/>
        <c:crossBetween val="midCat"/>
        <c:dispUnits/>
      </c:valAx>
      <c:valAx>
        <c:axId val="4535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lepkość dynamiczna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4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6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1.8515625" style="5" bestFit="1" customWidth="1"/>
    <col min="2" max="3" width="9.140625" style="5" customWidth="1"/>
    <col min="4" max="4" width="12.421875" style="5" bestFit="1" customWidth="1"/>
    <col min="5" max="5" width="9.140625" style="5" customWidth="1"/>
    <col min="6" max="7" width="9.140625" style="1" customWidth="1"/>
    <col min="8" max="8" width="11.8515625" style="1" bestFit="1" customWidth="1"/>
    <col min="9" max="16384" width="9.140625" style="1" customWidth="1"/>
  </cols>
  <sheetData>
    <row r="1" spans="1:5" ht="12.75">
      <c r="A1" s="2" t="s">
        <v>0</v>
      </c>
      <c r="B1" s="2" t="s">
        <v>1</v>
      </c>
      <c r="D1" s="3" t="s">
        <v>11</v>
      </c>
      <c r="E1" s="3" t="s">
        <v>14</v>
      </c>
    </row>
    <row r="2" spans="1:5" ht="12.75">
      <c r="A2" s="2" t="s">
        <v>2</v>
      </c>
      <c r="B2" s="2" t="s">
        <v>5</v>
      </c>
      <c r="D2" s="3"/>
      <c r="E2" s="3"/>
    </row>
    <row r="3" spans="1:10" ht="12.75">
      <c r="A3" s="2">
        <v>0.090277197</v>
      </c>
      <c r="B3" s="2">
        <v>0.035150071</v>
      </c>
      <c r="D3" s="3">
        <f aca="true" t="shared" si="0" ref="D3:D10">(1-A3)/(1/kappa*(1/A3-A3^2)+omega*PI()/2*SIN(PI()*A3))</f>
        <v>0.03355707684845966</v>
      </c>
      <c r="E3" s="3">
        <f>B3-D3</f>
        <v>0.0015929941515403362</v>
      </c>
      <c r="H3" s="1" t="s">
        <v>15</v>
      </c>
      <c r="I3" s="4" t="s">
        <v>12</v>
      </c>
      <c r="J3" s="1">
        <v>0.4205551169965782</v>
      </c>
    </row>
    <row r="4" spans="1:10" ht="12.75">
      <c r="A4" s="2">
        <v>0.194637136</v>
      </c>
      <c r="B4" s="2">
        <v>0.060326624</v>
      </c>
      <c r="D4" s="3">
        <f t="shared" si="0"/>
        <v>0.058582582720931795</v>
      </c>
      <c r="E4" s="3">
        <f aca="true" t="shared" si="1" ref="E4:E67">B4-D4</f>
        <v>0.0017440412790682078</v>
      </c>
      <c r="I4" s="4" t="s">
        <v>13</v>
      </c>
      <c r="J4" s="1">
        <v>1.7975382133677191</v>
      </c>
    </row>
    <row r="5" spans="1:5" ht="12.75">
      <c r="A5" s="2">
        <v>0.293606352</v>
      </c>
      <c r="B5" s="2">
        <v>0.078158545</v>
      </c>
      <c r="D5" s="3">
        <f t="shared" si="0"/>
        <v>0.06963542009164417</v>
      </c>
      <c r="E5" s="3">
        <f t="shared" si="1"/>
        <v>0.008523124908355828</v>
      </c>
    </row>
    <row r="6" spans="1:5" ht="12.75">
      <c r="A6" s="2">
        <v>0.396489762</v>
      </c>
      <c r="B6" s="2">
        <v>0.077196328</v>
      </c>
      <c r="D6" s="3">
        <f t="shared" si="0"/>
        <v>0.0727213883158084</v>
      </c>
      <c r="E6" s="3">
        <f t="shared" si="1"/>
        <v>0.0044749396841915895</v>
      </c>
    </row>
    <row r="7" spans="1:8" ht="12.75">
      <c r="A7" s="2">
        <v>0.494274969</v>
      </c>
      <c r="B7" s="2">
        <v>0.07274541</v>
      </c>
      <c r="D7" s="3">
        <f t="shared" si="0"/>
        <v>0.07170460736282333</v>
      </c>
      <c r="E7" s="3">
        <f t="shared" si="1"/>
        <v>0.001040802637176666</v>
      </c>
      <c r="H7" s="1" t="s">
        <v>16</v>
      </c>
    </row>
    <row r="8" spans="1:5" ht="12.75">
      <c r="A8" s="2">
        <v>0.597813066</v>
      </c>
      <c r="B8" s="2">
        <v>0.070916314</v>
      </c>
      <c r="D8" s="3">
        <f t="shared" si="0"/>
        <v>0.0691157628466434</v>
      </c>
      <c r="E8" s="3">
        <f t="shared" si="1"/>
        <v>0.0018005511533565888</v>
      </c>
    </row>
    <row r="9" spans="1:5" ht="12.75">
      <c r="A9" s="2">
        <v>0.700181084</v>
      </c>
      <c r="B9" s="2">
        <v>0.071013418</v>
      </c>
      <c r="D9" s="3">
        <f t="shared" si="0"/>
        <v>0.06642520985846191</v>
      </c>
      <c r="E9" s="3">
        <f t="shared" si="1"/>
        <v>0.004588208141538083</v>
      </c>
    </row>
    <row r="10" spans="1:5" ht="12.75">
      <c r="A10" s="2">
        <v>0.79480429</v>
      </c>
      <c r="B10" s="2">
        <v>0.071387712</v>
      </c>
      <c r="D10" s="3">
        <f t="shared" si="0"/>
        <v>0.06439914605886385</v>
      </c>
      <c r="E10" s="3">
        <f t="shared" si="1"/>
        <v>0.006988565941136157</v>
      </c>
    </row>
    <row r="11" spans="1:10" ht="12.75">
      <c r="A11" s="2" t="s">
        <v>2</v>
      </c>
      <c r="B11" s="2" t="s">
        <v>6</v>
      </c>
      <c r="D11" s="3"/>
      <c r="E11" s="3"/>
      <c r="I11" s="1" t="s">
        <v>19</v>
      </c>
      <c r="J11" s="1" t="s">
        <v>20</v>
      </c>
    </row>
    <row r="12" spans="1:10" ht="12.75">
      <c r="A12" s="2">
        <v>0.192101964</v>
      </c>
      <c r="B12" s="2">
        <v>0.057243997</v>
      </c>
      <c r="D12" s="3">
        <f aca="true" t="shared" si="2" ref="D12:D19">(1-A12)/(1/kappa*(1/A12-A12^2)+omega*PI()/2*SIN(PI()*A12))</f>
        <v>0.05815324861811934</v>
      </c>
      <c r="E12" s="3">
        <f t="shared" si="1"/>
        <v>-0.0009092516181193402</v>
      </c>
      <c r="J12" s="1" t="s">
        <v>21</v>
      </c>
    </row>
    <row r="13" spans="1:5" ht="12.75">
      <c r="A13" s="2">
        <v>0.296475832</v>
      </c>
      <c r="B13" s="2">
        <v>0.07554202</v>
      </c>
      <c r="D13" s="3">
        <f t="shared" si="2"/>
        <v>0.06981455177105585</v>
      </c>
      <c r="E13" s="3">
        <f t="shared" si="1"/>
        <v>0.005727468228944155</v>
      </c>
    </row>
    <row r="14" spans="1:5" ht="12.75">
      <c r="A14" s="2">
        <v>0.342847193</v>
      </c>
      <c r="B14" s="2">
        <v>0.069862288</v>
      </c>
      <c r="D14" s="3">
        <f t="shared" si="2"/>
        <v>0.0718799988158949</v>
      </c>
      <c r="E14" s="3">
        <f t="shared" si="1"/>
        <v>-0.002017710815894899</v>
      </c>
    </row>
    <row r="15" spans="1:5" ht="12.75">
      <c r="A15" s="2">
        <v>0.394442123</v>
      </c>
      <c r="B15" s="2">
        <v>0.068564619</v>
      </c>
      <c r="D15" s="3">
        <f t="shared" si="2"/>
        <v>0.07271293643629242</v>
      </c>
      <c r="E15" s="3">
        <f t="shared" si="1"/>
        <v>-0.004148317436292431</v>
      </c>
    </row>
    <row r="16" spans="1:5" ht="12.75">
      <c r="A16" s="2">
        <v>0.497283744</v>
      </c>
      <c r="B16" s="2">
        <v>0.069645127</v>
      </c>
      <c r="D16" s="3">
        <f t="shared" si="2"/>
        <v>0.07164213164984405</v>
      </c>
      <c r="E16" s="3">
        <f t="shared" si="1"/>
        <v>-0.0019970046498440502</v>
      </c>
    </row>
    <row r="17" spans="1:5" ht="12.75">
      <c r="A17" s="2">
        <v>0.598370247</v>
      </c>
      <c r="B17" s="2">
        <v>0.061137006</v>
      </c>
      <c r="D17" s="3">
        <f t="shared" si="2"/>
        <v>0.0691006137177575</v>
      </c>
      <c r="E17" s="3">
        <f t="shared" si="1"/>
        <v>-0.007963607717757497</v>
      </c>
    </row>
    <row r="18" spans="1:5" ht="12.75">
      <c r="A18" s="2">
        <v>0.698662766</v>
      </c>
      <c r="B18" s="2">
        <v>0.056878531</v>
      </c>
      <c r="D18" s="3">
        <f t="shared" si="2"/>
        <v>0.06646228521897878</v>
      </c>
      <c r="E18" s="3">
        <f t="shared" si="1"/>
        <v>-0.009583754218978772</v>
      </c>
    </row>
    <row r="19" spans="1:5" ht="12.75">
      <c r="A19" s="2">
        <v>0.795277894</v>
      </c>
      <c r="B19" s="2">
        <v>0.056590749</v>
      </c>
      <c r="D19" s="3">
        <f t="shared" si="2"/>
        <v>0.06439059739805908</v>
      </c>
      <c r="E19" s="3">
        <f t="shared" si="1"/>
        <v>-0.007799848398059077</v>
      </c>
    </row>
    <row r="20" spans="1:5" ht="12.75">
      <c r="A20" s="2" t="s">
        <v>3</v>
      </c>
      <c r="B20" s="2" t="s">
        <v>7</v>
      </c>
      <c r="D20" s="3"/>
      <c r="E20" s="3"/>
    </row>
    <row r="21" spans="1:5" ht="12.75">
      <c r="A21" s="2">
        <v>0.099679621</v>
      </c>
      <c r="B21" s="2">
        <v>0.037814266</v>
      </c>
      <c r="D21" s="3">
        <f aca="true" t="shared" si="3" ref="D21:D27">(1-A21)/(1/kappa*(1/A21-A21^2)+omega*PI()/2*SIN(PI()*A21))</f>
        <v>0.036449152680584386</v>
      </c>
      <c r="E21" s="3">
        <f t="shared" si="1"/>
        <v>0.0013651133194156131</v>
      </c>
    </row>
    <row r="22" spans="1:5" ht="12.75">
      <c r="A22" s="2">
        <v>0.195194317</v>
      </c>
      <c r="B22" s="2">
        <v>0.054518008</v>
      </c>
      <c r="D22" s="3">
        <f t="shared" si="3"/>
        <v>0.05867583428877867</v>
      </c>
      <c r="E22" s="3">
        <f t="shared" si="1"/>
        <v>-0.004157826288778671</v>
      </c>
    </row>
    <row r="23" spans="1:5" ht="12.75">
      <c r="A23" s="2">
        <v>0.394595348</v>
      </c>
      <c r="B23" s="2">
        <v>0.066292373</v>
      </c>
      <c r="D23" s="3">
        <f t="shared" si="3"/>
        <v>0.07271362507020489</v>
      </c>
      <c r="E23" s="3">
        <f t="shared" si="1"/>
        <v>-0.006421252070204886</v>
      </c>
    </row>
    <row r="24" spans="1:5" ht="12.75">
      <c r="A24" s="2">
        <v>0.497910573</v>
      </c>
      <c r="B24" s="2">
        <v>0.06388065</v>
      </c>
      <c r="D24" s="3">
        <f t="shared" si="3"/>
        <v>0.07162896280783293</v>
      </c>
      <c r="E24" s="3">
        <f t="shared" si="1"/>
        <v>-0.007748312807832933</v>
      </c>
    </row>
    <row r="25" spans="1:5" ht="12.75">
      <c r="A25" s="2">
        <v>0.597952361</v>
      </c>
      <c r="B25" s="2">
        <v>0.062355226</v>
      </c>
      <c r="D25" s="3">
        <f t="shared" si="3"/>
        <v>0.0691119757464309</v>
      </c>
      <c r="E25" s="3">
        <f t="shared" si="1"/>
        <v>-0.006756749746430896</v>
      </c>
    </row>
    <row r="26" spans="1:5" ht="12.75">
      <c r="A26" s="2">
        <v>0.694846079</v>
      </c>
      <c r="B26" s="2">
        <v>0.062704802</v>
      </c>
      <c r="D26" s="3">
        <f t="shared" si="3"/>
        <v>0.06655601493140652</v>
      </c>
      <c r="E26" s="3">
        <f t="shared" si="1"/>
        <v>-0.003851212931406514</v>
      </c>
    </row>
    <row r="27" spans="1:5" ht="12.75">
      <c r="A27" s="2">
        <v>0.801309375</v>
      </c>
      <c r="B27" s="2">
        <v>0.061197034</v>
      </c>
      <c r="D27" s="3">
        <f t="shared" si="3"/>
        <v>0.06428324912010121</v>
      </c>
      <c r="E27" s="3">
        <f t="shared" si="1"/>
        <v>-0.00308621512010121</v>
      </c>
    </row>
    <row r="28" spans="1:5" ht="12.75">
      <c r="A28" s="2" t="s">
        <v>4</v>
      </c>
      <c r="B28" s="2" t="s">
        <v>8</v>
      </c>
      <c r="D28" s="3"/>
      <c r="E28" s="3"/>
    </row>
    <row r="29" spans="1:5" ht="12.75">
      <c r="A29" s="2">
        <v>0.05534197</v>
      </c>
      <c r="B29" s="2">
        <v>0.026601342</v>
      </c>
      <c r="D29" s="3">
        <f aca="true" t="shared" si="4" ref="D29:D45">(1-A29)/(1/kappa*(1/A29-A29^2)+omega*PI()/2*SIN(PI()*A29))</f>
        <v>0.02174281016064924</v>
      </c>
      <c r="E29" s="3">
        <f t="shared" si="1"/>
        <v>0.004858531839350762</v>
      </c>
    </row>
    <row r="30" spans="1:5" ht="12.75">
      <c r="A30" s="2">
        <v>0.099944282</v>
      </c>
      <c r="B30" s="2">
        <v>0.036412429</v>
      </c>
      <c r="D30" s="3">
        <f t="shared" si="4"/>
        <v>0.03652873857248832</v>
      </c>
      <c r="E30" s="3">
        <f t="shared" si="1"/>
        <v>-0.00011630957248831564</v>
      </c>
    </row>
    <row r="31" spans="1:5" ht="12.75">
      <c r="A31" s="2">
        <v>0.137902215</v>
      </c>
      <c r="B31" s="2">
        <v>0.045264831</v>
      </c>
      <c r="D31" s="3">
        <f t="shared" si="4"/>
        <v>0.04689683533215291</v>
      </c>
      <c r="E31" s="3">
        <f t="shared" si="1"/>
        <v>-0.0016320043321529087</v>
      </c>
    </row>
    <row r="32" spans="1:5" ht="12.75">
      <c r="A32" s="2">
        <v>0.176877002</v>
      </c>
      <c r="B32" s="2">
        <v>0.05426024</v>
      </c>
      <c r="D32" s="3">
        <f t="shared" si="4"/>
        <v>0.055397883151444303</v>
      </c>
      <c r="E32" s="3">
        <f t="shared" si="1"/>
        <v>-0.0011376431514443022</v>
      </c>
    </row>
    <row r="33" spans="1:5" ht="12.75">
      <c r="A33" s="2">
        <v>0.225198496</v>
      </c>
      <c r="B33" s="2">
        <v>0.060102401</v>
      </c>
      <c r="D33" s="3">
        <f t="shared" si="4"/>
        <v>0.06312935291173928</v>
      </c>
      <c r="E33" s="3">
        <f t="shared" si="1"/>
        <v>-0.0030269519117392812</v>
      </c>
    </row>
    <row r="34" spans="1:5" ht="12.75">
      <c r="A34" s="2">
        <v>0.261805265</v>
      </c>
      <c r="B34" s="2">
        <v>0.065093573</v>
      </c>
      <c r="D34" s="3">
        <f t="shared" si="4"/>
        <v>0.06717823203480407</v>
      </c>
      <c r="E34" s="3">
        <f t="shared" si="1"/>
        <v>-0.002084659034804065</v>
      </c>
    </row>
    <row r="35" spans="1:5" ht="12.75">
      <c r="A35" s="2">
        <v>0.303106282</v>
      </c>
      <c r="B35" s="2">
        <v>0.068905367</v>
      </c>
      <c r="D35" s="3">
        <f t="shared" si="4"/>
        <v>0.07020363111350114</v>
      </c>
      <c r="E35" s="3">
        <f t="shared" si="1"/>
        <v>-0.0012982641135011463</v>
      </c>
    </row>
    <row r="36" spans="1:5" ht="12.75">
      <c r="A36" s="2">
        <v>0.345563449</v>
      </c>
      <c r="B36" s="2">
        <v>0.072003884</v>
      </c>
      <c r="D36" s="3">
        <f t="shared" si="4"/>
        <v>0.07195781083461411</v>
      </c>
      <c r="E36" s="3">
        <f t="shared" si="1"/>
        <v>4.607316538589312E-05</v>
      </c>
    </row>
    <row r="37" spans="1:5" ht="12.75">
      <c r="A37" s="2">
        <v>0.384468589</v>
      </c>
      <c r="B37" s="2">
        <v>0.074726342</v>
      </c>
      <c r="D37" s="3">
        <f t="shared" si="4"/>
        <v>0.07264788728248878</v>
      </c>
      <c r="E37" s="3">
        <f t="shared" si="1"/>
        <v>0.0020784547175112245</v>
      </c>
    </row>
    <row r="38" spans="1:5" ht="12.75">
      <c r="A38" s="2">
        <v>0.424571667</v>
      </c>
      <c r="B38" s="2">
        <v>0.076617232</v>
      </c>
      <c r="D38" s="3">
        <f t="shared" si="4"/>
        <v>0.07268697962164704</v>
      </c>
      <c r="E38" s="3">
        <f t="shared" si="1"/>
        <v>0.003930252378352955</v>
      </c>
    </row>
    <row r="39" spans="1:5" ht="12.75">
      <c r="A39" s="2">
        <v>0.509486001</v>
      </c>
      <c r="B39" s="2">
        <v>0.075780367</v>
      </c>
      <c r="D39" s="3">
        <f t="shared" si="4"/>
        <v>0.07137691479975034</v>
      </c>
      <c r="E39" s="3">
        <f t="shared" si="1"/>
        <v>0.004403452200249666</v>
      </c>
    </row>
    <row r="40" spans="1:5" ht="12.75">
      <c r="A40" s="2">
        <v>0.590513999</v>
      </c>
      <c r="B40" s="2">
        <v>0.072996116</v>
      </c>
      <c r="D40" s="3">
        <f t="shared" si="4"/>
        <v>0.06931398278318421</v>
      </c>
      <c r="E40" s="3">
        <f t="shared" si="1"/>
        <v>0.0036821332168157916</v>
      </c>
    </row>
    <row r="41" spans="1:5" ht="12.75">
      <c r="A41" s="2">
        <v>0.673450341</v>
      </c>
      <c r="B41" s="2">
        <v>0.069526836</v>
      </c>
      <c r="D41" s="3">
        <f t="shared" si="4"/>
        <v>0.06709456556648163</v>
      </c>
      <c r="E41" s="3">
        <f t="shared" si="1"/>
        <v>0.0024322704335183604</v>
      </c>
    </row>
    <row r="42" spans="1:5" ht="12.75">
      <c r="A42" s="2">
        <v>0.748725449</v>
      </c>
      <c r="B42" s="2">
        <v>0.068319209</v>
      </c>
      <c r="D42" s="3">
        <f t="shared" si="4"/>
        <v>0.0653106403746442</v>
      </c>
      <c r="E42" s="3">
        <f t="shared" si="1"/>
        <v>0.003008568625355812</v>
      </c>
    </row>
    <row r="43" spans="1:5" ht="12.75">
      <c r="A43" s="2">
        <v>0.837122162</v>
      </c>
      <c r="B43" s="2">
        <v>0.068040254</v>
      </c>
      <c r="D43" s="3">
        <f t="shared" si="4"/>
        <v>0.06370555535011814</v>
      </c>
      <c r="E43" s="3">
        <f t="shared" si="1"/>
        <v>0.004334698649881855</v>
      </c>
    </row>
    <row r="44" spans="1:5" ht="12.75">
      <c r="A44" s="2">
        <v>0.922245438</v>
      </c>
      <c r="B44" s="2">
        <v>0.06799435</v>
      </c>
      <c r="D44" s="3">
        <f t="shared" si="4"/>
        <v>0.0627684971915208</v>
      </c>
      <c r="E44" s="3">
        <f t="shared" si="1"/>
        <v>0.005225852808479189</v>
      </c>
    </row>
    <row r="45" spans="1:5" ht="12.75">
      <c r="A45" s="2">
        <v>0.998119515</v>
      </c>
      <c r="B45" s="2">
        <v>0.067847811</v>
      </c>
      <c r="D45" s="3">
        <f t="shared" si="4"/>
        <v>0.062484842755013266</v>
      </c>
      <c r="E45" s="3">
        <f t="shared" si="1"/>
        <v>0.005362968244986728</v>
      </c>
    </row>
    <row r="46" spans="1:5" ht="12.75">
      <c r="A46" s="2" t="s">
        <v>4</v>
      </c>
      <c r="B46" s="2" t="s">
        <v>9</v>
      </c>
      <c r="D46" s="3"/>
      <c r="E46" s="3"/>
    </row>
    <row r="47" spans="1:5" ht="12.75">
      <c r="A47" s="2">
        <v>0.089274272</v>
      </c>
      <c r="B47" s="2">
        <v>0.038877119</v>
      </c>
      <c r="D47" s="3">
        <f aca="true" t="shared" si="5" ref="D47:D61">(1-A47)/(1/kappa*(1/A47-A47^2)+omega*PI()/2*SIN(PI()*A47))</f>
        <v>0.03324120300455412</v>
      </c>
      <c r="E47" s="3">
        <f t="shared" si="1"/>
        <v>0.005635915995445884</v>
      </c>
    </row>
    <row r="48" spans="1:5" ht="12.75">
      <c r="A48" s="2">
        <v>0.13833403</v>
      </c>
      <c r="B48" s="2">
        <v>0.04396363</v>
      </c>
      <c r="D48" s="3">
        <f t="shared" si="5"/>
        <v>0.04700280534815891</v>
      </c>
      <c r="E48" s="3">
        <f t="shared" si="1"/>
        <v>-0.0030391753481589165</v>
      </c>
    </row>
    <row r="49" spans="1:5" ht="12.75">
      <c r="A49" s="2">
        <v>0.199902493</v>
      </c>
      <c r="B49" s="2">
        <v>0.056956215</v>
      </c>
      <c r="D49" s="3">
        <f t="shared" si="5"/>
        <v>0.05944800348218548</v>
      </c>
      <c r="E49" s="3">
        <f t="shared" si="1"/>
        <v>-0.0024917884821854808</v>
      </c>
    </row>
    <row r="50" spans="1:5" ht="12.75">
      <c r="A50" s="2">
        <v>0.222245438</v>
      </c>
      <c r="B50" s="2">
        <v>0.058463983</v>
      </c>
      <c r="D50" s="3">
        <f t="shared" si="5"/>
        <v>0.06273889160717348</v>
      </c>
      <c r="E50" s="3">
        <f t="shared" si="1"/>
        <v>-0.004274908607173486</v>
      </c>
    </row>
    <row r="51" spans="1:5" ht="12.75">
      <c r="A51" s="2">
        <v>0.25822538</v>
      </c>
      <c r="B51" s="2">
        <v>0.063200918</v>
      </c>
      <c r="D51" s="3">
        <f t="shared" si="5"/>
        <v>0.06684338832567742</v>
      </c>
      <c r="E51" s="3">
        <f t="shared" si="1"/>
        <v>-0.0036424703256774243</v>
      </c>
    </row>
    <row r="52" spans="1:5" ht="12.75">
      <c r="A52" s="2">
        <v>0.30029252</v>
      </c>
      <c r="B52" s="2">
        <v>0.067441737</v>
      </c>
      <c r="D52" s="3">
        <f t="shared" si="5"/>
        <v>0.07004269446175003</v>
      </c>
      <c r="E52" s="3">
        <f t="shared" si="1"/>
        <v>-0.002600957461750028</v>
      </c>
    </row>
    <row r="53" spans="1:5" ht="12.75">
      <c r="A53" s="2">
        <v>0.385137206</v>
      </c>
      <c r="B53" s="2">
        <v>0.071970339</v>
      </c>
      <c r="D53" s="3">
        <f t="shared" si="5"/>
        <v>0.07265352732336255</v>
      </c>
      <c r="E53" s="3">
        <f t="shared" si="1"/>
        <v>-0.0006831883233625602</v>
      </c>
    </row>
    <row r="54" spans="1:5" ht="12.75">
      <c r="A54" s="2">
        <v>0.427343641</v>
      </c>
      <c r="B54" s="2">
        <v>0.074007768</v>
      </c>
      <c r="D54" s="3">
        <f t="shared" si="5"/>
        <v>0.07266981332242788</v>
      </c>
      <c r="E54" s="3">
        <f t="shared" si="1"/>
        <v>0.0013379546775721257</v>
      </c>
    </row>
    <row r="55" spans="1:5" ht="12.75">
      <c r="A55" s="2">
        <v>0.512439058</v>
      </c>
      <c r="B55" s="2">
        <v>0.073259181</v>
      </c>
      <c r="D55" s="3">
        <f t="shared" si="5"/>
        <v>0.07131010397344968</v>
      </c>
      <c r="E55" s="3">
        <f t="shared" si="1"/>
        <v>0.0019490770265503249</v>
      </c>
    </row>
    <row r="56" spans="1:5" ht="12.75">
      <c r="A56" s="2">
        <v>0.594121744</v>
      </c>
      <c r="B56" s="2">
        <v>0.072406427</v>
      </c>
      <c r="D56" s="3">
        <f t="shared" si="5"/>
        <v>0.06921607004060541</v>
      </c>
      <c r="E56" s="3">
        <f t="shared" si="1"/>
        <v>0.003190356959394583</v>
      </c>
    </row>
    <row r="57" spans="1:5" ht="12.75">
      <c r="A57" s="2">
        <v>0.673324976</v>
      </c>
      <c r="B57" s="2">
        <v>0.067720692</v>
      </c>
      <c r="D57" s="3">
        <f t="shared" si="5"/>
        <v>0.0670977819375175</v>
      </c>
      <c r="E57" s="3">
        <f t="shared" si="1"/>
        <v>0.0006229100624824957</v>
      </c>
    </row>
    <row r="58" spans="1:5" ht="12.75">
      <c r="A58" s="2">
        <v>0.749449784</v>
      </c>
      <c r="B58" s="2">
        <v>0.063236229</v>
      </c>
      <c r="D58" s="3">
        <f t="shared" si="5"/>
        <v>0.06529514148175251</v>
      </c>
      <c r="E58" s="3">
        <f t="shared" si="1"/>
        <v>-0.002058912481752509</v>
      </c>
    </row>
    <row r="59" spans="1:5" ht="12.75">
      <c r="A59" s="2">
        <v>0.840785625</v>
      </c>
      <c r="B59" s="2">
        <v>0.06082274</v>
      </c>
      <c r="D59" s="3">
        <f t="shared" si="5"/>
        <v>0.06365237281275715</v>
      </c>
      <c r="E59" s="3">
        <f t="shared" si="1"/>
        <v>-0.002829632812757152</v>
      </c>
    </row>
    <row r="60" spans="1:5" ht="12.75">
      <c r="A60" s="2">
        <v>0.919097367</v>
      </c>
      <c r="B60" s="2">
        <v>0.060988701</v>
      </c>
      <c r="D60" s="3">
        <f t="shared" si="5"/>
        <v>0.06279173979442064</v>
      </c>
      <c r="E60" s="3">
        <f t="shared" si="1"/>
        <v>-0.0018030387944206402</v>
      </c>
    </row>
    <row r="61" spans="1:5" ht="12.75">
      <c r="A61" s="2">
        <v>0.995291823</v>
      </c>
      <c r="B61" s="2">
        <v>0.060709746</v>
      </c>
      <c r="D61" s="3">
        <f t="shared" si="5"/>
        <v>0.06248573026868668</v>
      </c>
      <c r="E61" s="3">
        <f t="shared" si="1"/>
        <v>-0.0017759842686866784</v>
      </c>
    </row>
    <row r="62" spans="1:5" ht="12.75">
      <c r="A62" s="2" t="s">
        <v>4</v>
      </c>
      <c r="B62" s="2" t="s">
        <v>10</v>
      </c>
      <c r="D62" s="3"/>
      <c r="E62" s="3"/>
    </row>
    <row r="63" spans="1:5" ht="12.75">
      <c r="A63" s="2">
        <v>0.095890793</v>
      </c>
      <c r="B63" s="2">
        <v>0.040504944</v>
      </c>
      <c r="D63" s="3">
        <f aca="true" t="shared" si="6" ref="D63:D78">(1-A63)/(1/kappa*(1/A63-A63^2)+omega*PI()/2*SIN(PI()*A63))</f>
        <v>0.03529885982998971</v>
      </c>
      <c r="E63" s="3">
        <f t="shared" si="1"/>
        <v>0.00520608417001029</v>
      </c>
    </row>
    <row r="64" spans="1:5" ht="12.75">
      <c r="A64" s="2">
        <v>0.138306171</v>
      </c>
      <c r="B64" s="2">
        <v>0.046933263</v>
      </c>
      <c r="D64" s="3">
        <f t="shared" si="6"/>
        <v>0.04699597667782</v>
      </c>
      <c r="E64" s="3">
        <f t="shared" si="1"/>
        <v>-6.271367782000048E-05</v>
      </c>
    </row>
    <row r="65" spans="1:5" ht="12.75">
      <c r="A65" s="2">
        <v>0.177434183</v>
      </c>
      <c r="B65" s="2">
        <v>0.052183969</v>
      </c>
      <c r="D65" s="3">
        <f t="shared" si="6"/>
        <v>0.05550415605283545</v>
      </c>
      <c r="E65" s="3">
        <f t="shared" si="1"/>
        <v>-0.0033201870528354535</v>
      </c>
    </row>
    <row r="66" spans="1:5" ht="12.75">
      <c r="A66" s="2">
        <v>0.225184566</v>
      </c>
      <c r="B66" s="2">
        <v>0.061302966</v>
      </c>
      <c r="D66" s="3">
        <f t="shared" si="6"/>
        <v>0.06312753463754799</v>
      </c>
      <c r="E66" s="3">
        <f t="shared" si="1"/>
        <v>-0.0018245686375479853</v>
      </c>
    </row>
    <row r="67" spans="1:5" ht="12.75">
      <c r="A67" s="2">
        <v>0.26137345</v>
      </c>
      <c r="B67" s="2">
        <v>0.066649011</v>
      </c>
      <c r="D67" s="3">
        <f t="shared" si="6"/>
        <v>0.06713850393422101</v>
      </c>
      <c r="E67" s="3">
        <f t="shared" si="1"/>
        <v>-0.0004894929342210141</v>
      </c>
    </row>
    <row r="68" spans="1:5" ht="12.75">
      <c r="A68" s="2">
        <v>0.303510238</v>
      </c>
      <c r="B68" s="2">
        <v>0.070271893</v>
      </c>
      <c r="D68" s="3">
        <f t="shared" si="6"/>
        <v>0.07022623765128984</v>
      </c>
      <c r="E68" s="3">
        <f aca="true" t="shared" si="7" ref="E68:E78">B68-D68</f>
        <v>4.5655348710163524E-05</v>
      </c>
    </row>
    <row r="69" spans="1:5" ht="12.75">
      <c r="A69" s="2">
        <v>0.345452013</v>
      </c>
      <c r="B69" s="2">
        <v>0.074897599</v>
      </c>
      <c r="D69" s="3">
        <f t="shared" si="6"/>
        <v>0.07195470220025127</v>
      </c>
      <c r="E69" s="3">
        <f t="shared" si="7"/>
        <v>0.002942896799748726</v>
      </c>
    </row>
    <row r="70" spans="1:5" ht="12.75">
      <c r="A70" s="2">
        <v>0.387449506</v>
      </c>
      <c r="B70" s="2">
        <v>0.077605932</v>
      </c>
      <c r="D70" s="3">
        <f t="shared" si="6"/>
        <v>0.07267158765734978</v>
      </c>
      <c r="E70" s="3">
        <f t="shared" si="7"/>
        <v>0.004934344342650221</v>
      </c>
    </row>
    <row r="71" spans="1:5" ht="12.75">
      <c r="A71" s="2">
        <v>0.423903051</v>
      </c>
      <c r="B71" s="2">
        <v>0.078319209</v>
      </c>
      <c r="D71" s="3">
        <f t="shared" si="6"/>
        <v>0.07269078049600379</v>
      </c>
      <c r="E71" s="3">
        <f t="shared" si="7"/>
        <v>0.005628428503996211</v>
      </c>
    </row>
    <row r="72" spans="1:5" ht="12.75">
      <c r="A72" s="2">
        <v>0.508803455</v>
      </c>
      <c r="B72" s="2">
        <v>0.077125706</v>
      </c>
      <c r="D72" s="3">
        <f t="shared" si="6"/>
        <v>0.07139221919748165</v>
      </c>
      <c r="E72" s="3">
        <f t="shared" si="7"/>
        <v>0.005733486802518353</v>
      </c>
    </row>
    <row r="73" spans="1:5" ht="12.75">
      <c r="A73" s="2">
        <v>0.591224405</v>
      </c>
      <c r="B73" s="2">
        <v>0.074740466</v>
      </c>
      <c r="D73" s="3">
        <f t="shared" si="6"/>
        <v>0.06929471427133482</v>
      </c>
      <c r="E73" s="3">
        <f t="shared" si="7"/>
        <v>0.005445751728665182</v>
      </c>
    </row>
    <row r="74" spans="1:5" ht="12.75">
      <c r="A74" s="2">
        <v>0.67318568</v>
      </c>
      <c r="B74" s="2">
        <v>0.071168785</v>
      </c>
      <c r="D74" s="3">
        <f t="shared" si="6"/>
        <v>0.06710135649513548</v>
      </c>
      <c r="E74" s="3">
        <f t="shared" si="7"/>
        <v>0.004067428504864523</v>
      </c>
    </row>
    <row r="75" spans="1:5" ht="12.75">
      <c r="A75" s="2">
        <v>0.749310489</v>
      </c>
      <c r="B75" s="2">
        <v>0.065317797</v>
      </c>
      <c r="D75" s="3">
        <f t="shared" si="6"/>
        <v>0.06529811926775853</v>
      </c>
      <c r="E75" s="3">
        <f t="shared" si="7"/>
        <v>1.9677732241471513E-05</v>
      </c>
    </row>
    <row r="76" spans="1:5" ht="12.75">
      <c r="A76" s="2">
        <v>0.840785625</v>
      </c>
      <c r="B76" s="2">
        <v>0.058933616</v>
      </c>
      <c r="D76" s="3">
        <f t="shared" si="6"/>
        <v>0.06365237281275715</v>
      </c>
      <c r="E76" s="3">
        <f t="shared" si="7"/>
        <v>-0.004718756812757151</v>
      </c>
    </row>
    <row r="77" spans="1:5" ht="12.75">
      <c r="A77" s="2">
        <v>0.916562195</v>
      </c>
      <c r="B77" s="2">
        <v>0.058689972</v>
      </c>
      <c r="D77" s="3">
        <f t="shared" si="6"/>
        <v>0.06281110930524043</v>
      </c>
      <c r="E77" s="3">
        <f t="shared" si="7"/>
        <v>-0.004121137305240434</v>
      </c>
    </row>
    <row r="78" spans="1:5" ht="12.75">
      <c r="A78" s="2">
        <v>0.998314528</v>
      </c>
      <c r="B78" s="2">
        <v>0.058446328</v>
      </c>
      <c r="D78" s="3">
        <f t="shared" si="6"/>
        <v>0.06248480961117142</v>
      </c>
      <c r="E78" s="3">
        <f t="shared" si="7"/>
        <v>-0.0040384816111714225</v>
      </c>
    </row>
    <row r="79" spans="4:5" ht="25.5">
      <c r="D79" s="6" t="s">
        <v>17</v>
      </c>
      <c r="E79" s="5">
        <f>SUMSQ(E3:E78)</f>
        <v>0.001185026433785461</v>
      </c>
    </row>
    <row r="80" spans="4:6" ht="12.75">
      <c r="D80" s="7" t="s">
        <v>18</v>
      </c>
      <c r="E80" s="7"/>
      <c r="F80" s="8"/>
    </row>
  </sheetData>
  <printOptions/>
  <pageMargins left="0.75" right="0.75" top="1" bottom="1" header="0.5" footer="0.5"/>
  <pageSetup orientation="portrait" paperSize="9"/>
  <legacyDrawing r:id="rId2"/>
  <oleObjects>
    <oleObject progId="Equation.3" shapeId="38552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Politechnika Krakowska</dc:creator>
  <cp:keywords/>
  <dc:description/>
  <cp:lastModifiedBy>Tomek</cp:lastModifiedBy>
  <dcterms:created xsi:type="dcterms:W3CDTF">2008-11-27T10:37:12Z</dcterms:created>
  <dcterms:modified xsi:type="dcterms:W3CDTF">2008-11-27T11:33:20Z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